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ndjova.14\Desktop\NFM Contracts\СУК НФМ Версия 3\Приложения 14\"/>
    </mc:Choice>
  </mc:AlternateContent>
  <bookViews>
    <workbookView xWindow="0" yWindow="0" windowWidth="18825" windowHeight="6900" tabRatio="420" firstSheet="2" activeTab="2"/>
  </bookViews>
  <sheets>
    <sheet name="FIN memor. 2003" sheetId="1" r:id="rId1"/>
    <sheet name="ISF" sheetId="2" r:id="rId2"/>
    <sheet name="NFM 2014-2021" sheetId="3" r:id="rId3"/>
  </sheets>
  <calcPr calcId="162913"/>
  <customWorkbookViews>
    <customWorkbookView name="Komnia Indzhova - Personal View" guid="{234B9A3E-DFD9-4C54-9515-FAD975538EE1}" mergeInterval="0" personalView="1" maximized="1" xWindow="-8" yWindow="-8" windowWidth="1936" windowHeight="1056" tabRatio="420" activeSheetId="3"/>
    <customWorkbookView name="Dimitar G. Georgiev - Personal View" guid="{DB0F8302-0A9E-435D-9A08-5CB6AD39016A}" mergeInterval="0" personalView="1" maximized="1" xWindow="-8" yWindow="-8" windowWidth="1936" windowHeight="1056" tabRatio="420" activeSheetId="3"/>
    <customWorkbookView name="Tsvetelin S. Tsvetkov - Personal View" guid="{A6BB98B1-4681-4FFC-858B-BACFFE984043}" mergeInterval="0" personalView="1" maximized="1" windowWidth="1916" windowHeight="855" tabRatio="420" activeSheetId="3"/>
    <customWorkbookView name="Nina M. Ivanova - Personal View" guid="{7147848A-914F-4264-BA8F-2DEFA88044A8}" mergeInterval="0" personalView="1" maximized="1" windowWidth="1916" windowHeight="855" tabRatio="420" activeSheetId="3"/>
    <customWorkbookView name="DMP User 1 - Personal View" guid="{EB230E34-4B58-4725-BFBC-96003BBFCE78}" mergeInterval="0" personalView="1" maximized="1" xWindow="-11" yWindow="-11" windowWidth="1942" windowHeight="1042" tabRatio="420" activeSheetId="3"/>
  </customWorkbookViews>
</workbook>
</file>

<file path=xl/calcChain.xml><?xml version="1.0" encoding="utf-8"?>
<calcChain xmlns="http://schemas.openxmlformats.org/spreadsheetml/2006/main">
  <c r="M7" i="3" l="1"/>
  <c r="D4" i="2"/>
  <c r="F4" i="2"/>
  <c r="H4" i="2"/>
  <c r="J4" i="2"/>
  <c r="L4" i="2"/>
  <c r="M4" i="2"/>
  <c r="D5" i="2"/>
  <c r="F5" i="2"/>
  <c r="H5" i="2"/>
  <c r="J5" i="2"/>
  <c r="L5" i="2"/>
  <c r="M5" i="2"/>
  <c r="D6" i="2"/>
  <c r="F6" i="2"/>
  <c r="H6" i="2"/>
  <c r="J6" i="2"/>
  <c r="L6" i="2"/>
  <c r="M6" i="2"/>
  <c r="D7" i="2"/>
  <c r="F7" i="2"/>
  <c r="H7" i="2"/>
  <c r="J7" i="2"/>
  <c r="L7" i="2"/>
  <c r="M7" i="2"/>
  <c r="D8" i="2"/>
  <c r="F8" i="2"/>
  <c r="H8" i="2"/>
  <c r="J8" i="2"/>
  <c r="L8" i="2"/>
  <c r="M8" i="2"/>
  <c r="D9" i="2"/>
  <c r="F9" i="2"/>
  <c r="H9" i="2"/>
  <c r="J9" i="2"/>
  <c r="L9" i="2"/>
  <c r="M9" i="2"/>
  <c r="D10" i="2"/>
  <c r="F10" i="2"/>
  <c r="H10" i="2"/>
  <c r="J10" i="2"/>
  <c r="L10" i="2"/>
  <c r="M10" i="2"/>
  <c r="D11" i="2"/>
  <c r="F11" i="2"/>
  <c r="H11" i="2"/>
  <c r="J11" i="2"/>
  <c r="L11" i="2"/>
  <c r="M11" i="2"/>
  <c r="D12" i="2"/>
  <c r="F12" i="2"/>
  <c r="H12" i="2"/>
  <c r="J12" i="2"/>
  <c r="L12" i="2"/>
  <c r="M12" i="2"/>
  <c r="D13" i="2"/>
  <c r="F13" i="2"/>
  <c r="H13" i="2"/>
  <c r="J13" i="2"/>
  <c r="L13" i="2"/>
  <c r="M13" i="2"/>
  <c r="D14" i="2"/>
  <c r="F14" i="2"/>
  <c r="H14" i="2"/>
  <c r="J14" i="2"/>
  <c r="L14" i="2"/>
  <c r="M14" i="2"/>
  <c r="D15" i="2"/>
  <c r="F15" i="2"/>
  <c r="H15" i="2"/>
  <c r="J15" i="2"/>
  <c r="L15" i="2"/>
  <c r="M15" i="2"/>
  <c r="D16" i="2"/>
  <c r="F16" i="2"/>
  <c r="H16" i="2"/>
  <c r="J16" i="2"/>
  <c r="L16" i="2"/>
  <c r="M16" i="2"/>
  <c r="D17" i="2"/>
  <c r="F17" i="2"/>
  <c r="H17" i="2"/>
  <c r="J17" i="2"/>
  <c r="L17" i="2"/>
  <c r="M17" i="2"/>
  <c r="D18" i="2"/>
  <c r="F18" i="2"/>
  <c r="H18" i="2"/>
  <c r="J18" i="2"/>
  <c r="L18" i="2"/>
  <c r="M18" i="2"/>
  <c r="D19" i="2"/>
  <c r="F19" i="2"/>
  <c r="H19" i="2"/>
  <c r="J19" i="2"/>
  <c r="L19" i="2"/>
  <c r="M19" i="2"/>
  <c r="D20" i="2"/>
  <c r="F20" i="2"/>
  <c r="H20" i="2"/>
  <c r="J20" i="2"/>
  <c r="L20" i="2"/>
  <c r="M20" i="2"/>
  <c r="D21" i="2"/>
  <c r="F21" i="2"/>
  <c r="H21" i="2"/>
  <c r="J21" i="2"/>
  <c r="L21" i="2"/>
  <c r="M21" i="2"/>
  <c r="D22" i="2"/>
  <c r="F22" i="2"/>
  <c r="H22" i="2"/>
  <c r="J22" i="2"/>
  <c r="L22" i="2"/>
  <c r="M22" i="2"/>
  <c r="D23" i="2"/>
  <c r="F23" i="2"/>
  <c r="H23" i="2"/>
  <c r="J23" i="2"/>
  <c r="L23" i="2"/>
  <c r="M23" i="2"/>
  <c r="D24" i="2"/>
  <c r="F24" i="2"/>
  <c r="H24" i="2"/>
  <c r="J24" i="2"/>
  <c r="L24" i="2"/>
  <c r="M24" i="2"/>
  <c r="D25" i="2"/>
  <c r="F25" i="2"/>
  <c r="H25" i="2"/>
  <c r="J25" i="2"/>
  <c r="L25" i="2"/>
  <c r="M25" i="2"/>
  <c r="D26" i="2"/>
  <c r="F26" i="2"/>
  <c r="H26" i="2"/>
  <c r="J26" i="2"/>
  <c r="L26" i="2"/>
  <c r="M26" i="2"/>
  <c r="D27" i="2"/>
  <c r="F27" i="2"/>
  <c r="H27" i="2"/>
  <c r="J27" i="2"/>
  <c r="L27" i="2"/>
  <c r="M27" i="2"/>
  <c r="D28" i="2"/>
  <c r="F28" i="2"/>
  <c r="H28" i="2"/>
  <c r="J28" i="2"/>
  <c r="L28" i="2"/>
  <c r="M28" i="2"/>
  <c r="D29" i="2"/>
  <c r="F29" i="2"/>
  <c r="H29" i="2"/>
  <c r="J29" i="2"/>
  <c r="L29" i="2"/>
  <c r="M29" i="2"/>
  <c r="D30" i="2"/>
  <c r="F30" i="2"/>
  <c r="H30" i="2"/>
  <c r="J30" i="2"/>
  <c r="L30" i="2"/>
  <c r="M30" i="2"/>
  <c r="M6" i="3" l="1"/>
  <c r="M5" i="3"/>
  <c r="M4" i="3"/>
</calcChain>
</file>

<file path=xl/sharedStrings.xml><?xml version="1.0" encoding="utf-8"?>
<sst xmlns="http://schemas.openxmlformats.org/spreadsheetml/2006/main" count="179" uniqueCount="134">
  <si>
    <t>*Бенефициент, опит по програма ФАР: НСПБЗН*- Във връзка с институционалното изграждане на МВР отношение имат следните проекти: BG0203.02- "Изпълнение на националната антикорупционна стратегия: Развитие на интегрирана система за борба с корупцията в МВР", BG0203.03- "Създаване на унифицирана система за оценяване на човешките ресурси, квалификация и развитие в МВР", BG0203.10- "Изпълнение на Националния Шенгенски План: Изграждане на национална информационна система в съответствие с Шенгенските изисквания",</t>
  </si>
  <si>
    <t>НСПБЗН* 1/0,1</t>
  </si>
  <si>
    <t>ДАБ*     4/0.4</t>
  </si>
  <si>
    <t>2- Имаше проблеми при подписване на Final acceptance certificate, който след изпълнение на гаранционните задължения на контрактора беше подписан на 30.10.2007.- 0.4</t>
  </si>
  <si>
    <t>1/ 0.1- няма данни за нередности при предишно изпълнение.</t>
  </si>
  <si>
    <t xml:space="preserve">1                  0.2- предстои подписването наFinal acceptance certificate </t>
  </si>
  <si>
    <t xml:space="preserve">1                  0.2 предстои подписването наFinal acceptance certificate </t>
  </si>
  <si>
    <t>ГДГП*   4/0.4</t>
  </si>
  <si>
    <t>ГДГП*    4/0.4</t>
  </si>
  <si>
    <t>1       0.1</t>
  </si>
  <si>
    <r>
      <t xml:space="preserve">*Бенефициент, опит по програма ФАР:ДАБ* Предпроектното проучване, както скиците и строителните планове за настоящия проект са разработени по проект BG 0103.06.- "Укрепване на ДАБ" </t>
    </r>
    <r>
      <rPr>
        <b/>
        <sz val="10"/>
        <rFont val="Arial"/>
        <family val="2"/>
      </rPr>
      <t xml:space="preserve"> Опита на бенефициента при изпълнение на проекти по ФАР не е голям. Много предходни проекти по програмата засягат тематиката на бежанците,но от гледна точка на граничния контрол, по които директен бенефициент и изпълнител е била предимно ГДГП</t>
    </r>
    <r>
      <rPr>
        <sz val="10"/>
        <rFont val="Arial"/>
        <family val="2"/>
        <charset val="204"/>
      </rPr>
      <t>.</t>
    </r>
  </si>
  <si>
    <r>
      <t xml:space="preserve">*Бенефициент, опит по програма ФАР: ГДГП* има натрупан опит при изпълнението на следните проекти по програма ФАР: 1999 г.- BG 9911.01" Институционално укрепване на българската ГП", 2000 г.- BG 0005.02 " Модернизиране на гранично-полицейското оборудване на турската граница", BG 0012.02 " Засилване на контрола на българската морска граница", 2002 г.-BG 0302.11 "Понататъшно укрепване на управлението и контрола на бъдещите външни граници на ЕС" и 2000 г.програма за трансгранично сътрудничество- BG 0007.03.01 "Улесняване на преминаването на границата по река Дунав". </t>
    </r>
    <r>
      <rPr>
        <b/>
        <sz val="10"/>
        <rFont val="Arial"/>
        <family val="2"/>
      </rPr>
      <t>Натрупаният опит от страна на ГДГП при изпълнението на проекти по програма ФАР е внушителен, но въпреки това сравнително високата оценка на риска по този показател се налага, поради голямата натовареност на служителите на ГДГП по линия на изпълнение на проекти по ФАР и недостатъчния административен капацитет.</t>
    </r>
  </si>
  <si>
    <t>Общо оценка на риска</t>
  </si>
  <si>
    <t>2.75</t>
  </si>
  <si>
    <t>3.1</t>
  </si>
  <si>
    <t>2.55</t>
  </si>
  <si>
    <t>1.65</t>
  </si>
  <si>
    <t>3.45</t>
  </si>
  <si>
    <t>2.1</t>
  </si>
  <si>
    <t>Проекти ФАР 2003</t>
  </si>
  <si>
    <t>Договори за доставка</t>
  </si>
  <si>
    <t>Договори за туининг</t>
  </si>
  <si>
    <t>Договори за строителство</t>
  </si>
  <si>
    <t>Договор за строителство на транзитен център в Пъстрогор /изпълнител- Siconco building JSC/</t>
  </si>
  <si>
    <t>Договор за доставка на оборудване/изпълнители:Lot 1- Avto engineering IA Consortium Lot 2- Rightnet AD преименуван на A Consult BG/</t>
  </si>
  <si>
    <t>Договор 2- доставка на оборудване /изпълнител- Auto engineering IA Consortium/</t>
  </si>
  <si>
    <t>Договор 1- техническа подкрепа чрез туининг лайт /партньор- МВР Франция/</t>
  </si>
  <si>
    <t>Договор за доставка на оборудване за наблюдение-/ изпълнител- Germanos Telekom Bulgaria SA/</t>
  </si>
  <si>
    <t>Договор за доставка на оборудване за проверка на  документи /изпълнител- Optix Co./</t>
  </si>
  <si>
    <t>Договори за услуги</t>
  </si>
  <si>
    <t>BG2003/004-937.08.05 - Укрепване капацитета за настаняване на Държавната агенция за бежанците- бенефициент ДАБ</t>
  </si>
  <si>
    <t>Договор за надзор</t>
  </si>
  <si>
    <r>
      <t>    </t>
    </r>
    <r>
      <rPr>
        <b/>
        <sz val="8"/>
        <rFont val="Times New Roman"/>
        <family val="1"/>
      </rPr>
      <t>BG2003/000-630-04 -</t>
    </r>
    <r>
      <rPr>
        <sz val="8"/>
        <rFont val="Times New Roman"/>
        <family val="1"/>
      </rPr>
      <t xml:space="preserve"> Подобряване на пожарната и аварийна безопасност по българо-гръцката граница- бенефициент НСПБЗН</t>
    </r>
  </si>
  <si>
    <r>
      <t xml:space="preserve"> </t>
    </r>
    <r>
      <rPr>
        <b/>
        <sz val="8"/>
        <rFont val="Times New Roman"/>
        <family val="1"/>
      </rPr>
      <t>BG2003/004-937.08.04 -</t>
    </r>
    <r>
      <rPr>
        <sz val="8"/>
        <rFont val="Times New Roman"/>
        <family val="1"/>
      </rPr>
      <t xml:space="preserve"> Създаване на мобилни звена за граничен контрол и наблюдение на българско-турската граница и прилагане на най-добрите практики на ЕС за контрол в граничните райони (зелена граница)- бенефициент ГДГП</t>
    </r>
  </si>
  <si>
    <r>
      <t xml:space="preserve">BG2003/004-937.08.05 - </t>
    </r>
    <r>
      <rPr>
        <sz val="8"/>
        <rFont val="Times New Roman"/>
        <family val="1"/>
      </rPr>
      <t>Укрепване капацитета за настаняване на Държавната агенция за бежанците- бенефициент ДАБ</t>
    </r>
  </si>
  <si>
    <t>2            0.3</t>
  </si>
  <si>
    <t>4- първа фаза от многог. Проект- 0.6</t>
  </si>
  <si>
    <t>5- продължение на проектната част BG 0103.06, включва строителство, съответно оборудване и т.н.- 0.75</t>
  </si>
  <si>
    <t>1                  0.2</t>
  </si>
  <si>
    <t>4- непредвидени във фиша работи, които се изискват за акт 16, необходимост от допълнително финансиране- 0.8</t>
  </si>
  <si>
    <t xml:space="preserve">Стойност на договора в Евро/оценка на риска/тежест-25% </t>
  </si>
  <si>
    <t>0.869           /5 висока/- 1.25</t>
  </si>
  <si>
    <t>0.200           /5 висока/-1.25</t>
  </si>
  <si>
    <t>0.165           /3 средна/- 0.75</t>
  </si>
  <si>
    <t>2,349           /4 висока/ -1.00</t>
  </si>
  <si>
    <t xml:space="preserve">Изминало време за изпълнение/оценка на риска/тежест-20% </t>
  </si>
  <si>
    <t>Сложност на проекта/ оценка/тежест- 15%</t>
  </si>
  <si>
    <t xml:space="preserve">Стойност на договора в Евро/оценка на риска/тежест-25%  </t>
  </si>
  <si>
    <t>0.050               /1 ниска/           -0.25</t>
  </si>
  <si>
    <t>Проблеми при изпълнението/оценка/ тежест- 20%</t>
  </si>
  <si>
    <t>Бенефициент,предишен опит по програма ФАР/оценка/тежест- 10%</t>
  </si>
  <si>
    <t>Данни за предишно управление на договори/ оценка/тежест- 10%</t>
  </si>
  <si>
    <t>30.11.2005-30.11.2006  /100%- 2 ниска/ - 0.4</t>
  </si>
  <si>
    <t>13.09.2005-13.03.2006  /100%- 1 ниска/ - 0.2</t>
  </si>
  <si>
    <t>16.11.2005-31.10.2006 /100% -1 ниска/- 0.2</t>
  </si>
  <si>
    <t>15.11.2005- 15.03.2006 /100%- 1 ниска/- 0.2</t>
  </si>
  <si>
    <t>17.07.2006- 17.07.2007 /100%- 2 ниска/- 0.4</t>
  </si>
  <si>
    <t>17.07.2006- 31.10.2007 /100%- 2 ниска/- 0.4</t>
  </si>
  <si>
    <t>8.425                 /5 висока/-   1.25</t>
  </si>
  <si>
    <t>2.570               /5 висока/-   1.25</t>
  </si>
  <si>
    <t>ПРИЛОЖЕНИЕ "А"</t>
  </si>
  <si>
    <t xml:space="preserve"> </t>
  </si>
  <si>
    <t>ФОНД "ВЪТРЕШНА СИГУРНОСТ"</t>
  </si>
  <si>
    <t>Анализ на риска по отношение на договори за БФП, финансирани по ФВС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</si>
  <si>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</si>
  <si>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</si>
  <si>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</si>
  <si>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</si>
  <si>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</si>
  <si>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</si>
  <si>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</si>
  <si>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</si>
  <si>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</si>
  <si>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</si>
  <si>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</si>
  <si>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</si>
  <si>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 xml:space="preserve">„Намаляване нивото на корупция сред патрулната и пътна полиция чрез въвеждане на видео наблюдение в полицейските автомобили“ - ГДНП  (Договор 812108-103/13.10.2015г.)  </t>
  </si>
  <si>
    <t>"Доставка на нови и патрулни автомобили с нормална и повишена проходимост" - ГДГП (Договор 812108-108/13.10.2015г.)</t>
  </si>
  <si>
    <t xml:space="preserve">"Следгаранционна поддръжка на  автомобили" -   ГДГП      (Договор 812108-111/ 13.10.2015г.) </t>
  </si>
  <si>
    <t xml:space="preserve">"Осигуряване надеждна следгаранционна поддръжка на  интегрирана система за контрол и наблюдение на българо-турската граница в участъка от ГКПП Капитан Андреево до ГКПП Лесово" -    ГДГП                     (Договор 812108-114/13.10.2015г.)  </t>
  </si>
  <si>
    <t xml:space="preserve">"Следгаранционна поддръжка на  автоматизирана система за техническо наблюдение на българо-сръбската граница в района на ГПУ Калотина“  -ГДГП (Договор 812108-115/13.10.2015г.) </t>
  </si>
  <si>
    <t xml:space="preserve">"Следгаранционна поддръжка на хеликоптери"-   ГДГП       (Договор 812108-109/13.10.2015г.) </t>
  </si>
  <si>
    <t xml:space="preserve">"Следгаранционна поддръжка на кораби" -    ГДГП  - (Договор 812108-113/13.10.2015г.) </t>
  </si>
  <si>
    <t xml:space="preserve">"Поддръжка и обновяване на програмното и техническо осигуряване на НВИС и на визовата дейност в консулските служби на Р България" - МВнР                     (Договор 812108-116/13.10.2015г.)   </t>
  </si>
  <si>
    <t xml:space="preserve">"Осигуряване надеждна следгаранционна поддръжка на  интегрирана система "синя граница" - ГДГП  (Договор 812108-112/13.10.2015г.)     </t>
  </si>
  <si>
    <t>13.</t>
  </si>
  <si>
    <t>Сложност на проекта             степен на риск/тежест- 20%</t>
  </si>
  <si>
    <t>Проблеми при изпълнението             степен на риск тежест- 20%</t>
  </si>
  <si>
    <t>Изминало време за изпълнение                 степен на риск/тежест- 20%</t>
  </si>
  <si>
    <t xml:space="preserve">Стойност на договора                 степен на риск/тежест-25% </t>
  </si>
  <si>
    <t xml:space="preserve">Опит на бенефициера          степен на риск/тежест-15% </t>
  </si>
  <si>
    <t>14.</t>
  </si>
  <si>
    <t>15.</t>
  </si>
  <si>
    <t>16.</t>
  </si>
  <si>
    <t>17.</t>
  </si>
  <si>
    <t>Поддръжка на техническо оборудване за граничен контрол –електронни гишета използвани за граничен контрол - ГДГП (Договор 812108-71/22.07.2016г.)</t>
  </si>
  <si>
    <t>Поддържане и развитие на Единен административен регистър - контрол на общоопасните средства в частта си за комуникация с външни информационни системи с цел предотвратяване и разкриване на престъпления - ГДНП (Договор 812108-70/21.07.2016г.)</t>
  </si>
  <si>
    <t>Доставка на техническо оборудване на полицейските служители, работещи по превенцията и противодействието на трафика на хора и на наркотични вещества - ГДБОП (Договор 812108-24/01.02.2016г.)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</si>
  <si>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</si>
  <si>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</si>
  <si>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</si>
  <si>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</si>
  <si>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</si>
  <si>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</si>
  <si>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</si>
  <si>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</si>
  <si>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</si>
  <si>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</si>
  <si>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Повишаване капацитета на полицейското разследване и криминалистичните изследвания - НИКК (Договор 8121нт-644/10.08.2016 г.)</t>
  </si>
  <si>
    <t>Изграждане на системи за видеонаблюдение и за контрол на ППС през ГКПП на външните граници - ДКИС (Договор 8121нт-666/ 17.08.2016 г.)</t>
  </si>
  <si>
    <t>Доставка на специализирано оборудване за граничен контрол, компютърна и офис техника - ГДГП (Договор 812108 - 84/02.09.2016 г.)</t>
  </si>
  <si>
    <t>Развитие на УЦ Монтана с цел обучение на компетентните органи за защита на ЕКИ и ХБРЯЗ - ГДПБЗН (Договор 812108-88/ 15.09.2016 г.)</t>
  </si>
  <si>
    <t>Модернизиране на учебно-материалната база и повишаване на защитата от бомбен тероризъм - СОБТ (Договор 8121нт-729/15.09.2016 г.)</t>
  </si>
  <si>
    <t>Текуща поддръжка и модернизация на сгради и помещения за осъществяване на граничен контрол - ГДГП (Договор 812108-94/ 27.09.2016 г.)</t>
  </si>
  <si>
    <t>Доставка на мобилна система за наблюдение - оборудване за Фронтекс - ГДГП (Договор 812108-98/10.10.2016 г.)</t>
  </si>
  <si>
    <t>Изграждане, развитие и поддръжка на автоматизирани полицейски информационни системи - ДКИС (Договор 8121нт-794/ 13.10.2016 г.)</t>
  </si>
  <si>
    <t>Обновяване софтуера на TETRA система на МВР за взаимодействие по външните граници на ЕС - ДКИС (Договор 8121нт-795/ 10.10.2016 г.)</t>
  </si>
  <si>
    <t>Развитие и модернизиране НОЦ и ООЦ - ГДПБЗН (Договор 812108-101/13.10.2016 г.)</t>
  </si>
  <si>
    <t>Изграждане на защитени и надеждни комуникационни връзки за нуждите на МВнР на  Р България - МВнР (Договор 812108-102/ 13.10.2016 г.)</t>
  </si>
  <si>
    <t>Обновяване и разширяване на хардуерното оборудване и софтуера на Националната ДНК и АФИС база данни. Обновяване и разширяване на хардуерното оборудване и софтуера на Автоматизираната идентификационна система за балистични изследвания (АБИС) и включването и в Балистичната информационна мрежа (IBIN )- НИКК (Договор 8121нт-592/22.07.2016г.)</t>
  </si>
  <si>
    <t>"Доставка на газоанализатори"  -ГДГП (Договор 812108-110/13.10.2015г.  )</t>
  </si>
  <si>
    <t>"Обмен и обучение на служители по тематики, свързани със сигурността на информацията, информационните системи и мрежите за пренос на технологична съвместимост на полицейските системи със структури от ЕС" - ДКИС (Договор 812108-107/13.10.2015г.)</t>
  </si>
  <si>
    <t xml:space="preserve">"Осигуряване на следгаранционна поддръжка на изградена ТЕТРА системи на външните граници и НШИС" - ДКИС (Договор 812108-106/13.10.2015г.)  </t>
  </si>
  <si>
    <t>Total score</t>
  </si>
  <si>
    <t xml:space="preserve">Value
risk level/weight-25% </t>
  </si>
  <si>
    <t>Impact on the overall objective of the Programme                 risk level/weight- 20%</t>
  </si>
  <si>
    <t>Of interest to multiple stakeholders or innovative             risk level/weight- 20%</t>
  </si>
  <si>
    <t xml:space="preserve">Risk analysis
</t>
  </si>
  <si>
    <t>№</t>
  </si>
  <si>
    <t>Norwegian Financial Mechanism 2014-2021 - Home Affairs</t>
  </si>
  <si>
    <t xml:space="preserve">Experience       
risk level/weight-15% </t>
  </si>
  <si>
    <t>Elapsed time
risk level/wieght- 20%</t>
  </si>
  <si>
    <t>…</t>
  </si>
  <si>
    <t>Анекс 14.1 а, Версия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</si>
</sst>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  <charset val="204"/>
    </font>
    <font>
      <b/>
      <sz val="10"/>
      <name val="Arial"/>
      <family val="2"/>
    </font>
    <font>
      <sz val="8"/>
      <name val="Times New Roman"/>
      <family val="1"/>
    </font>
    <font>
      <b/>
      <sz val="8"/>
      <name val="Times New Roman"/>
      <family val="1"/>
    </font>
    <font>
      <sz val="8"/>
      <name val="Arial"/>
      <family val="2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b/>
      <sz val="16"/>
      <name val="Arial"/>
      <family val="2"/>
      <charset val="204"/>
    </font>
    <font>
      <sz val="11"/>
      <color rgb="FF000000"/>
      <name val="Calibri"/>
      <family val="2"/>
    </font>
    <font>
      <sz val="1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2" fillId="0" borderId="0" applyBorder="0"/>
  </cellStyleXfs>
  <cellXfs count="71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9" fontId="0" fillId="0" borderId="1" xfId="0" applyNumberFormat="1" applyBorder="1" applyAlignment="1">
      <alignment vertical="center" wrapText="1"/>
    </xf>
    <xf numFmtId="0" fontId="2" fillId="0" borderId="1" xfId="0" applyFont="1" applyBorder="1" applyAlignment="1">
      <alignment horizontal="justify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0" fillId="3" borderId="1" xfId="0" applyNumberFormat="1" applyFill="1" applyBorder="1" applyAlignment="1">
      <alignment horizontal="center" vertical="center" wrapText="1"/>
    </xf>
    <xf numFmtId="0" fontId="7" fillId="0" borderId="0" xfId="0" applyFont="1" applyAlignment="1"/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/>
    <xf numFmtId="3" fontId="8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6" fillId="0" borderId="0" xfId="0" applyFont="1"/>
    <xf numFmtId="0" fontId="9" fillId="0" borderId="1" xfId="0" applyFont="1" applyBorder="1" applyAlignment="1">
      <alignment horizontal="centerContinuous" vertical="top"/>
    </xf>
    <xf numFmtId="0" fontId="5" fillId="0" borderId="1" xfId="0" applyFont="1" applyBorder="1" applyAlignment="1">
      <alignment horizontal="justify" vertical="top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horizontal="justify" vertical="top"/>
    </xf>
    <xf numFmtId="0" fontId="13" fillId="0" borderId="1" xfId="0" applyFont="1" applyFill="1" applyBorder="1" applyAlignment="1">
      <alignment vertical="top" wrapText="1"/>
    </xf>
    <xf numFmtId="0" fontId="0" fillId="0" borderId="1" xfId="0" applyBorder="1" applyAlignment="1">
      <alignment vertical="top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0" fillId="7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3" fontId="10" fillId="0" borderId="1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2" fontId="10" fillId="8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 applyProtection="1">
      <alignment vertical="center"/>
    </xf>
    <xf numFmtId="0" fontId="12" fillId="0" borderId="1" xfId="0" applyNumberFormat="1" applyFont="1" applyFill="1" applyBorder="1" applyAlignment="1" applyProtection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7" borderId="3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wrapText="1"/>
    </xf>
    <xf numFmtId="0" fontId="10" fillId="7" borderId="3" xfId="0" applyFont="1" applyFill="1" applyBorder="1" applyAlignment="1">
      <alignment horizontal="center" vertical="center" wrapText="1"/>
    </xf>
    <xf numFmtId="0" fontId="10" fillId="7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usernames" Target="revisions/userNames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revisions/_rels/revisionHeaders.xml.rels><?xml version="1.0" encoding="UTF-8" standalone="yes"?>
<Relationships xmlns="http://schemas.openxmlformats.org/package/2006/relationships"><Relationship Id="rId10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E9F17B62-4B22-4602-AC91-02D431DA441D}" diskRevisions="1" revisionId="819" version="4">
  <header guid="{E9F17B62-4B22-4602-AC91-02D431DA441D}" dateTime="2020-06-16T11:51:32" maxSheetId="4" userName="Komnia Indzhova" r:id="rId10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234B9A3E-DFD9-4C54-9515-FAD975538EE1}" action="delete"/>
  <rcv guid="{234B9A3E-DFD9-4C54-9515-FAD975538EE1}" action="add"/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opLeftCell="A4" workbookViewId="0">
      <selection activeCell="A5" sqref="A5:A6"/>
    </sheetView>
  </sheetViews>
  <sheetFormatPr defaultRowHeight="12.75" x14ac:dyDescent="0.2"/>
  <cols>
    <col min="1" max="1" width="25.28515625" customWidth="1"/>
    <col min="2" max="2" width="25.5703125" customWidth="1"/>
    <col min="3" max="4" width="14.42578125" customWidth="1"/>
    <col min="5" max="5" width="10.140625" customWidth="1"/>
    <col min="6" max="6" width="16.42578125" customWidth="1"/>
    <col min="7" max="7" width="11.140625" customWidth="1"/>
    <col min="8" max="8" width="12.28515625" customWidth="1"/>
    <col min="9" max="9" width="12.140625" bestFit="1" customWidth="1"/>
  </cols>
  <sheetData>
    <row r="3" spans="1:10" ht="90.75" customHeight="1" x14ac:dyDescent="0.2">
      <c r="A3" s="3" t="s">
        <v>19</v>
      </c>
      <c r="B3" s="4" t="s">
        <v>20</v>
      </c>
      <c r="C3" s="4" t="s">
        <v>40</v>
      </c>
      <c r="D3" s="4" t="s">
        <v>45</v>
      </c>
      <c r="E3" s="4" t="s">
        <v>46</v>
      </c>
      <c r="F3" s="4" t="s">
        <v>49</v>
      </c>
      <c r="G3" s="4" t="s">
        <v>50</v>
      </c>
      <c r="H3" s="4" t="s">
        <v>51</v>
      </c>
      <c r="I3" s="4" t="s">
        <v>12</v>
      </c>
    </row>
    <row r="4" spans="1:10" ht="144" customHeight="1" x14ac:dyDescent="0.2">
      <c r="A4" s="12" t="s">
        <v>32</v>
      </c>
      <c r="B4" s="2" t="s">
        <v>25</v>
      </c>
      <c r="C4" s="1" t="s">
        <v>58</v>
      </c>
      <c r="D4" s="8" t="s">
        <v>52</v>
      </c>
      <c r="E4" s="1" t="s">
        <v>35</v>
      </c>
      <c r="F4" s="17" t="s">
        <v>3</v>
      </c>
      <c r="G4" s="1" t="s">
        <v>1</v>
      </c>
      <c r="H4" s="2" t="s">
        <v>4</v>
      </c>
      <c r="I4" s="19" t="s">
        <v>15</v>
      </c>
    </row>
    <row r="5" spans="1:10" ht="75.75" customHeight="1" x14ac:dyDescent="0.2">
      <c r="A5" s="60" t="s">
        <v>33</v>
      </c>
      <c r="B5" s="2" t="s">
        <v>27</v>
      </c>
      <c r="C5" s="1" t="s">
        <v>59</v>
      </c>
      <c r="D5" s="2" t="s">
        <v>54</v>
      </c>
      <c r="E5" s="15" t="s">
        <v>36</v>
      </c>
      <c r="F5" s="18" t="s">
        <v>5</v>
      </c>
      <c r="G5" s="1" t="s">
        <v>7</v>
      </c>
      <c r="H5" s="62" t="s">
        <v>4</v>
      </c>
      <c r="I5" s="21" t="s">
        <v>13</v>
      </c>
    </row>
    <row r="6" spans="1:10" ht="78" customHeight="1" x14ac:dyDescent="0.2">
      <c r="A6" s="61"/>
      <c r="B6" s="2" t="s">
        <v>28</v>
      </c>
      <c r="C6" s="1" t="s">
        <v>41</v>
      </c>
      <c r="D6" s="2" t="s">
        <v>55</v>
      </c>
      <c r="E6" s="13" t="s">
        <v>36</v>
      </c>
      <c r="F6" s="18" t="s">
        <v>6</v>
      </c>
      <c r="G6" s="1" t="s">
        <v>8</v>
      </c>
      <c r="H6" s="63"/>
      <c r="I6" s="21" t="s">
        <v>13</v>
      </c>
    </row>
    <row r="7" spans="1:10" ht="133.5" customHeight="1" x14ac:dyDescent="0.2">
      <c r="A7" s="10" t="s">
        <v>34</v>
      </c>
      <c r="B7" s="2" t="s">
        <v>24</v>
      </c>
      <c r="C7" s="1" t="s">
        <v>42</v>
      </c>
      <c r="D7" s="8" t="s">
        <v>56</v>
      </c>
      <c r="E7" s="13" t="s">
        <v>37</v>
      </c>
      <c r="F7" s="18" t="s">
        <v>38</v>
      </c>
      <c r="G7" s="1" t="s">
        <v>2</v>
      </c>
      <c r="H7" s="2" t="s">
        <v>4</v>
      </c>
      <c r="I7" s="21" t="s">
        <v>14</v>
      </c>
      <c r="J7" s="20"/>
    </row>
    <row r="8" spans="1:10" ht="88.5" customHeight="1" x14ac:dyDescent="0.2">
      <c r="A8" s="3" t="s">
        <v>19</v>
      </c>
      <c r="B8" s="5" t="s">
        <v>21</v>
      </c>
      <c r="C8" s="4" t="s">
        <v>40</v>
      </c>
      <c r="D8" s="4" t="s">
        <v>45</v>
      </c>
      <c r="E8" s="4" t="s">
        <v>46</v>
      </c>
      <c r="F8" s="16" t="s">
        <v>49</v>
      </c>
      <c r="G8" s="4" t="s">
        <v>50</v>
      </c>
      <c r="H8" s="4" t="s">
        <v>51</v>
      </c>
      <c r="I8" s="4" t="s">
        <v>12</v>
      </c>
    </row>
    <row r="9" spans="1:10" ht="56.25" x14ac:dyDescent="0.2">
      <c r="A9" s="9" t="s">
        <v>32</v>
      </c>
      <c r="B9" s="2" t="s">
        <v>26</v>
      </c>
      <c r="C9" s="1" t="s">
        <v>43</v>
      </c>
      <c r="D9" s="2" t="s">
        <v>53</v>
      </c>
      <c r="E9" s="1" t="s">
        <v>35</v>
      </c>
      <c r="F9" s="18" t="s">
        <v>38</v>
      </c>
      <c r="G9" s="1" t="s">
        <v>1</v>
      </c>
      <c r="H9" s="1" t="s">
        <v>9</v>
      </c>
      <c r="I9" s="19" t="s">
        <v>16</v>
      </c>
    </row>
    <row r="10" spans="1:10" ht="86.25" customHeight="1" x14ac:dyDescent="0.2">
      <c r="A10" s="3" t="s">
        <v>19</v>
      </c>
      <c r="B10" s="4" t="s">
        <v>22</v>
      </c>
      <c r="C10" s="4" t="s">
        <v>40</v>
      </c>
      <c r="D10" s="4" t="s">
        <v>45</v>
      </c>
      <c r="E10" s="4" t="s">
        <v>46</v>
      </c>
      <c r="F10" s="16" t="s">
        <v>49</v>
      </c>
      <c r="G10" s="4" t="s">
        <v>50</v>
      </c>
      <c r="H10" s="4" t="s">
        <v>51</v>
      </c>
      <c r="I10" s="4" t="s">
        <v>12</v>
      </c>
    </row>
    <row r="11" spans="1:10" ht="135" x14ac:dyDescent="0.2">
      <c r="A11" s="10" t="s">
        <v>34</v>
      </c>
      <c r="B11" s="6" t="s">
        <v>23</v>
      </c>
      <c r="C11" s="1" t="s">
        <v>44</v>
      </c>
      <c r="D11" s="8" t="s">
        <v>57</v>
      </c>
      <c r="E11" s="13" t="s">
        <v>37</v>
      </c>
      <c r="F11" s="14" t="s">
        <v>39</v>
      </c>
      <c r="G11" s="1" t="s">
        <v>2</v>
      </c>
      <c r="H11" s="1" t="s">
        <v>9</v>
      </c>
      <c r="I11" s="21" t="s">
        <v>17</v>
      </c>
    </row>
    <row r="12" spans="1:10" ht="73.5" customHeight="1" x14ac:dyDescent="0.2">
      <c r="A12" s="3" t="s">
        <v>19</v>
      </c>
      <c r="B12" s="4" t="s">
        <v>29</v>
      </c>
      <c r="C12" s="4" t="s">
        <v>47</v>
      </c>
      <c r="D12" s="4" t="s">
        <v>45</v>
      </c>
      <c r="E12" s="4" t="s">
        <v>46</v>
      </c>
      <c r="F12" s="16" t="s">
        <v>49</v>
      </c>
      <c r="G12" s="4" t="s">
        <v>50</v>
      </c>
      <c r="H12" s="4" t="s">
        <v>51</v>
      </c>
      <c r="I12" s="4" t="s">
        <v>12</v>
      </c>
    </row>
    <row r="13" spans="1:10" ht="135" x14ac:dyDescent="0.2">
      <c r="A13" s="11" t="s">
        <v>30</v>
      </c>
      <c r="B13" s="6" t="s">
        <v>31</v>
      </c>
      <c r="C13" s="7" t="s">
        <v>48</v>
      </c>
      <c r="D13" s="8" t="s">
        <v>56</v>
      </c>
      <c r="E13" s="13" t="s">
        <v>37</v>
      </c>
      <c r="F13" s="18" t="s">
        <v>38</v>
      </c>
      <c r="G13" s="1" t="s">
        <v>2</v>
      </c>
      <c r="H13" s="1" t="s">
        <v>9</v>
      </c>
      <c r="I13" s="19" t="s">
        <v>18</v>
      </c>
      <c r="J13" s="20"/>
    </row>
    <row r="14" spans="1:10" x14ac:dyDescent="0.2">
      <c r="C14" s="14"/>
    </row>
    <row r="15" spans="1:10" ht="83.25" customHeight="1" x14ac:dyDescent="0.2">
      <c r="A15" s="59" t="s">
        <v>0</v>
      </c>
      <c r="B15" s="59"/>
      <c r="C15" s="59"/>
      <c r="D15" s="59"/>
      <c r="E15" s="59"/>
      <c r="F15" s="59"/>
      <c r="G15" s="59"/>
      <c r="H15" s="59"/>
      <c r="I15" s="59"/>
    </row>
    <row r="16" spans="1:10" ht="91.5" customHeight="1" x14ac:dyDescent="0.2">
      <c r="A16" s="58" t="s">
        <v>11</v>
      </c>
      <c r="B16" s="58"/>
      <c r="C16" s="58"/>
      <c r="D16" s="58"/>
      <c r="E16" s="58"/>
      <c r="F16" s="58"/>
      <c r="G16" s="58"/>
      <c r="H16" s="58"/>
      <c r="I16" s="59"/>
    </row>
    <row r="17" spans="1:9" ht="69" customHeight="1" x14ac:dyDescent="0.2">
      <c r="A17" s="58" t="s">
        <v>10</v>
      </c>
      <c r="B17" s="58"/>
      <c r="C17" s="58"/>
      <c r="D17" s="58"/>
      <c r="E17" s="58"/>
      <c r="F17" s="58"/>
      <c r="G17" s="58"/>
      <c r="H17" s="58"/>
      <c r="I17" s="59"/>
    </row>
    <row r="18" spans="1:9" ht="26.25" customHeight="1" x14ac:dyDescent="0.2">
      <c r="C18" s="14"/>
    </row>
    <row r="19" spans="1:9" x14ac:dyDescent="0.2">
      <c r="C19" s="14"/>
    </row>
  </sheetData>
  <customSheetViews>
    <customSheetView guid="{234B9A3E-DFD9-4C54-9515-FAD975538EE1}" topLeftCell="A4">
      <selection activeCell="A5" sqref="A5:A6"/>
      <pageMargins left="0.75" right="0.75" top="1" bottom="1" header="0.5" footer="0.5"/>
      <pageSetup paperSize="9" orientation="landscape" r:id="rId1"/>
      <headerFooter alignWithMargins="0"/>
    </customSheetView>
    <customSheetView guid="{DB0F8302-0A9E-435D-9A08-5CB6AD39016A}" topLeftCell="A4">
      <selection activeCell="A5" sqref="A5:A6"/>
      <pageMargins left="0.75" right="0.75" top="1" bottom="1" header="0.5" footer="0.5"/>
      <pageSetup paperSize="9" orientation="landscape" r:id="rId2"/>
      <headerFooter alignWithMargins="0"/>
    </customSheetView>
    <customSheetView guid="{A6BB98B1-4681-4FFC-858B-BACFFE984043}">
      <selection activeCell="A5" sqref="A5:A6"/>
      <pageMargins left="0.75" right="0.75" top="1" bottom="1" header="0.5" footer="0.5"/>
      <pageSetup paperSize="9" orientation="landscape" r:id="rId3"/>
      <headerFooter alignWithMargins="0"/>
    </customSheetView>
    <customSheetView guid="{7147848A-914F-4264-BA8F-2DEFA88044A8}" topLeftCell="A4">
      <selection activeCell="A5" sqref="A5:A6"/>
      <pageMargins left="0.75" right="0.75" top="1" bottom="1" header="0.5" footer="0.5"/>
      <pageSetup paperSize="9" orientation="landscape" r:id="rId4"/>
      <headerFooter alignWithMargins="0"/>
    </customSheetView>
    <customSheetView guid="{EB230E34-4B58-4725-BFBC-96003BBFCE78}" topLeftCell="A4">
      <selection activeCell="A5" sqref="A5:A6"/>
      <pageMargins left="0.75" right="0.75" top="1" bottom="1" header="0.5" footer="0.5"/>
      <pageSetup paperSize="9" orientation="landscape" r:id="rId5"/>
      <headerFooter alignWithMargins="0"/>
    </customSheetView>
  </customSheetViews>
  <mergeCells count="5">
    <mergeCell ref="A17:I17"/>
    <mergeCell ref="A5:A6"/>
    <mergeCell ref="H5:H6"/>
    <mergeCell ref="A15:I15"/>
    <mergeCell ref="A16:I16"/>
  </mergeCells>
  <phoneticPr fontId="0" type="noConversion"/>
  <pageMargins left="0.75" right="0.75" top="1" bottom="1" header="0.5" footer="0.5"/>
  <pageSetup paperSize="9" orientation="landscape" r:id="rId6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2"/>
  <sheetViews>
    <sheetView workbookViewId="0">
      <selection activeCell="K5" sqref="K5"/>
    </sheetView>
  </sheetViews>
  <sheetFormatPr defaultRowHeight="12.75" x14ac:dyDescent="0.2"/>
  <cols>
    <col min="1" max="1" width="4.5703125" customWidth="1"/>
    <col min="2" max="2" width="41.7109375" customWidth="1"/>
    <col min="3" max="7" width="15.28515625" customWidth="1"/>
    <col min="8" max="8" width="15.42578125" customWidth="1"/>
    <col min="9" max="12" width="15.28515625" customWidth="1"/>
    <col min="13" max="13" width="19.7109375" customWidth="1"/>
    <col min="15" max="15" width="15.42578125" customWidth="1"/>
    <col min="16" max="16" width="4" customWidth="1"/>
    <col min="17" max="17" width="7" customWidth="1"/>
    <col min="18" max="18" width="3.85546875" customWidth="1"/>
    <col min="19" max="19" width="6.85546875" customWidth="1"/>
    <col min="20" max="20" width="7.42578125" customWidth="1"/>
    <col min="21" max="21" width="3.85546875" customWidth="1"/>
    <col min="22" max="22" width="7.5703125" customWidth="1"/>
    <col min="23" max="23" width="7.7109375" customWidth="1"/>
    <col min="24" max="24" width="3.85546875" customWidth="1"/>
    <col min="25" max="25" width="8.85546875" customWidth="1"/>
    <col min="26" max="26" width="8.7109375" customWidth="1"/>
    <col min="27" max="27" width="3.85546875" customWidth="1"/>
    <col min="28" max="28" width="8.5703125" customWidth="1"/>
    <col min="29" max="29" width="3.85546875" customWidth="1"/>
  </cols>
  <sheetData>
    <row r="1" spans="1:14" ht="26.25" customHeight="1" x14ac:dyDescent="0.25">
      <c r="B1" s="22" t="s">
        <v>60</v>
      </c>
      <c r="C1" s="22"/>
      <c r="D1" s="27" t="s">
        <v>60</v>
      </c>
      <c r="E1" s="27"/>
    </row>
    <row r="2" spans="1:14" ht="15" customHeight="1" x14ac:dyDescent="0.2">
      <c r="B2" s="64" t="s">
        <v>63</v>
      </c>
      <c r="C2" s="64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4" ht="51" customHeight="1" x14ac:dyDescent="0.2">
      <c r="B3" s="40" t="s">
        <v>62</v>
      </c>
      <c r="C3" s="66" t="s">
        <v>89</v>
      </c>
      <c r="D3" s="67"/>
      <c r="E3" s="66" t="s">
        <v>90</v>
      </c>
      <c r="F3" s="67"/>
      <c r="G3" s="66" t="s">
        <v>86</v>
      </c>
      <c r="H3" s="67"/>
      <c r="I3" s="66" t="s">
        <v>88</v>
      </c>
      <c r="J3" s="67"/>
      <c r="K3" s="66" t="s">
        <v>87</v>
      </c>
      <c r="L3" s="67"/>
      <c r="M3" s="38" t="s">
        <v>12</v>
      </c>
    </row>
    <row r="4" spans="1:14" ht="80.099999999999994" customHeight="1" x14ac:dyDescent="0.2">
      <c r="A4" s="28" t="s">
        <v>64</v>
      </c>
      <c r="B4" s="41" t="s">
        <v>84</v>
      </c>
      <c r="C4" s="31">
        <v>5</v>
      </c>
      <c r="D4" s="30">
        <f>C4*25%</f>
        <v>1.25</v>
      </c>
      <c r="E4" s="25">
        <v>1</v>
      </c>
      <c r="F4" s="33">
        <f>E4*15%</f>
        <v>0.15</v>
      </c>
      <c r="G4" s="34">
        <v>1</v>
      </c>
      <c r="H4" s="23">
        <f>G4*20%</f>
        <v>0.2</v>
      </c>
      <c r="I4" s="35">
        <v>3</v>
      </c>
      <c r="J4" s="23">
        <f>I4*20%</f>
        <v>0.60000000000000009</v>
      </c>
      <c r="K4" s="35">
        <v>1</v>
      </c>
      <c r="L4" s="23">
        <f>K4*20%</f>
        <v>0.2</v>
      </c>
      <c r="M4" s="39">
        <f>D4+F4+H4+J4+L4</f>
        <v>2.4000000000000004</v>
      </c>
    </row>
    <row r="5" spans="1:14" ht="80.099999999999994" customHeight="1" x14ac:dyDescent="0.2">
      <c r="A5" s="28" t="s">
        <v>65</v>
      </c>
      <c r="B5" s="42" t="s">
        <v>78</v>
      </c>
      <c r="C5" s="32">
        <v>5</v>
      </c>
      <c r="D5" s="30">
        <f t="shared" ref="D5:D30" si="0">C5*25%</f>
        <v>1.25</v>
      </c>
      <c r="E5" s="25">
        <v>1</v>
      </c>
      <c r="F5" s="33">
        <f t="shared" ref="F5:F30" si="1">E5*15%</f>
        <v>0.15</v>
      </c>
      <c r="G5" s="34">
        <v>2</v>
      </c>
      <c r="H5" s="23">
        <f t="shared" ref="H5:H30" si="2">G5*20%</f>
        <v>0.4</v>
      </c>
      <c r="I5" s="35">
        <v>3</v>
      </c>
      <c r="J5" s="23">
        <f t="shared" ref="J5:J30" si="3">I5*20%</f>
        <v>0.60000000000000009</v>
      </c>
      <c r="K5" s="35">
        <v>1</v>
      </c>
      <c r="L5" s="23">
        <f t="shared" ref="L5:L30" si="4">K5*20%</f>
        <v>0.2</v>
      </c>
      <c r="M5" s="39">
        <f t="shared" ref="M5:M30" si="5">D5+F5+H5+J5+L5</f>
        <v>2.6</v>
      </c>
    </row>
    <row r="6" spans="1:14" ht="80.099999999999994" customHeight="1" x14ac:dyDescent="0.2">
      <c r="A6" s="28" t="s">
        <v>66</v>
      </c>
      <c r="B6" s="42" t="s">
        <v>79</v>
      </c>
      <c r="C6" s="32">
        <v>5</v>
      </c>
      <c r="D6" s="30">
        <f t="shared" si="0"/>
        <v>1.25</v>
      </c>
      <c r="E6" s="25">
        <v>1</v>
      </c>
      <c r="F6" s="33">
        <f t="shared" si="1"/>
        <v>0.15</v>
      </c>
      <c r="G6" s="34">
        <v>1</v>
      </c>
      <c r="H6" s="23">
        <f t="shared" si="2"/>
        <v>0.2</v>
      </c>
      <c r="I6" s="35">
        <v>3</v>
      </c>
      <c r="J6" s="23">
        <f t="shared" si="3"/>
        <v>0.60000000000000009</v>
      </c>
      <c r="K6" s="35">
        <v>1</v>
      </c>
      <c r="L6" s="23">
        <f t="shared" si="4"/>
        <v>0.2</v>
      </c>
      <c r="M6" s="39">
        <f t="shared" si="5"/>
        <v>2.4000000000000004</v>
      </c>
    </row>
    <row r="7" spans="1:14" ht="80.099999999999994" customHeight="1" x14ac:dyDescent="0.2">
      <c r="A7" s="28" t="s">
        <v>67</v>
      </c>
      <c r="B7" s="42" t="s">
        <v>80</v>
      </c>
      <c r="C7" s="32">
        <v>4</v>
      </c>
      <c r="D7" s="30">
        <f t="shared" si="0"/>
        <v>1</v>
      </c>
      <c r="E7" s="25">
        <v>1</v>
      </c>
      <c r="F7" s="33">
        <f t="shared" si="1"/>
        <v>0.15</v>
      </c>
      <c r="G7" s="34">
        <v>1</v>
      </c>
      <c r="H7" s="23">
        <f t="shared" si="2"/>
        <v>0.2</v>
      </c>
      <c r="I7" s="35">
        <v>3</v>
      </c>
      <c r="J7" s="23">
        <f t="shared" si="3"/>
        <v>0.60000000000000009</v>
      </c>
      <c r="K7" s="35">
        <v>1</v>
      </c>
      <c r="L7" s="23">
        <f t="shared" si="4"/>
        <v>0.2</v>
      </c>
      <c r="M7" s="39">
        <f t="shared" si="5"/>
        <v>2.15</v>
      </c>
    </row>
    <row r="8" spans="1:14" ht="80.099999999999994" customHeight="1" x14ac:dyDescent="0.2">
      <c r="A8" s="28" t="s">
        <v>68</v>
      </c>
      <c r="B8" s="42" t="s">
        <v>81</v>
      </c>
      <c r="C8" s="32">
        <v>5</v>
      </c>
      <c r="D8" s="30">
        <f t="shared" si="0"/>
        <v>1.25</v>
      </c>
      <c r="E8" s="25">
        <v>1</v>
      </c>
      <c r="F8" s="33">
        <f t="shared" si="1"/>
        <v>0.15</v>
      </c>
      <c r="G8" s="34">
        <v>3</v>
      </c>
      <c r="H8" s="23">
        <f t="shared" si="2"/>
        <v>0.60000000000000009</v>
      </c>
      <c r="I8" s="35">
        <v>3</v>
      </c>
      <c r="J8" s="23">
        <f t="shared" si="3"/>
        <v>0.60000000000000009</v>
      </c>
      <c r="K8" s="35">
        <v>1</v>
      </c>
      <c r="L8" s="23">
        <f t="shared" si="4"/>
        <v>0.2</v>
      </c>
      <c r="M8" s="39">
        <f t="shared" si="5"/>
        <v>2.8000000000000003</v>
      </c>
    </row>
    <row r="9" spans="1:14" ht="80.099999999999994" customHeight="1" x14ac:dyDescent="0.2">
      <c r="A9" s="28" t="s">
        <v>69</v>
      </c>
      <c r="B9" s="42" t="s">
        <v>82</v>
      </c>
      <c r="C9" s="32">
        <v>5</v>
      </c>
      <c r="D9" s="30">
        <f t="shared" si="0"/>
        <v>1.25</v>
      </c>
      <c r="E9" s="25">
        <v>1</v>
      </c>
      <c r="F9" s="33">
        <f t="shared" si="1"/>
        <v>0.15</v>
      </c>
      <c r="G9" s="34">
        <v>2</v>
      </c>
      <c r="H9" s="23">
        <f t="shared" si="2"/>
        <v>0.4</v>
      </c>
      <c r="I9" s="35">
        <v>3</v>
      </c>
      <c r="J9" s="23">
        <f t="shared" si="3"/>
        <v>0.60000000000000009</v>
      </c>
      <c r="K9" s="34">
        <v>1</v>
      </c>
      <c r="L9" s="23">
        <f t="shared" si="4"/>
        <v>0.2</v>
      </c>
      <c r="M9" s="39">
        <f t="shared" si="5"/>
        <v>2.6</v>
      </c>
    </row>
    <row r="10" spans="1:14" ht="80.099999999999994" customHeight="1" x14ac:dyDescent="0.2">
      <c r="A10" s="28" t="s">
        <v>70</v>
      </c>
      <c r="B10" s="42" t="s">
        <v>83</v>
      </c>
      <c r="C10" s="32">
        <v>5</v>
      </c>
      <c r="D10" s="30">
        <f t="shared" si="0"/>
        <v>1.25</v>
      </c>
      <c r="E10" s="25">
        <v>2</v>
      </c>
      <c r="F10" s="33">
        <f t="shared" si="1"/>
        <v>0.3</v>
      </c>
      <c r="G10" s="34">
        <v>2</v>
      </c>
      <c r="H10" s="23">
        <f t="shared" si="2"/>
        <v>0.4</v>
      </c>
      <c r="I10" s="35">
        <v>3</v>
      </c>
      <c r="J10" s="23">
        <f t="shared" si="3"/>
        <v>0.60000000000000009</v>
      </c>
      <c r="K10" s="35">
        <v>3</v>
      </c>
      <c r="L10" s="23">
        <f t="shared" si="4"/>
        <v>0.60000000000000009</v>
      </c>
      <c r="M10" s="39">
        <f t="shared" si="5"/>
        <v>3.1500000000000004</v>
      </c>
    </row>
    <row r="11" spans="1:14" ht="80.099999999999994" customHeight="1" x14ac:dyDescent="0.2">
      <c r="A11" s="28" t="s">
        <v>71</v>
      </c>
      <c r="B11" s="42" t="s">
        <v>76</v>
      </c>
      <c r="C11" s="32">
        <v>5</v>
      </c>
      <c r="D11" s="30">
        <f t="shared" si="0"/>
        <v>1.25</v>
      </c>
      <c r="E11" s="25">
        <v>1</v>
      </c>
      <c r="F11" s="33">
        <f t="shared" si="1"/>
        <v>0.15</v>
      </c>
      <c r="G11" s="34">
        <v>5</v>
      </c>
      <c r="H11" s="23">
        <f t="shared" si="2"/>
        <v>1</v>
      </c>
      <c r="I11" s="34">
        <v>3</v>
      </c>
      <c r="J11" s="23">
        <f t="shared" si="3"/>
        <v>0.60000000000000009</v>
      </c>
      <c r="K11" s="34">
        <v>1</v>
      </c>
      <c r="L11" s="23">
        <f t="shared" si="4"/>
        <v>0.2</v>
      </c>
      <c r="M11" s="39">
        <f t="shared" si="5"/>
        <v>3.2</v>
      </c>
    </row>
    <row r="12" spans="1:14" ht="80.099999999999994" customHeight="1" x14ac:dyDescent="0.2">
      <c r="A12" s="28" t="s">
        <v>72</v>
      </c>
      <c r="B12" s="42" t="s">
        <v>122</v>
      </c>
      <c r="C12" s="32">
        <v>5</v>
      </c>
      <c r="D12" s="30">
        <f t="shared" si="0"/>
        <v>1.25</v>
      </c>
      <c r="E12" s="25">
        <v>1</v>
      </c>
      <c r="F12" s="33">
        <f t="shared" si="1"/>
        <v>0.15</v>
      </c>
      <c r="G12" s="34">
        <v>2</v>
      </c>
      <c r="H12" s="23">
        <f t="shared" si="2"/>
        <v>0.4</v>
      </c>
      <c r="I12" s="36">
        <v>3</v>
      </c>
      <c r="J12" s="23">
        <f t="shared" si="3"/>
        <v>0.60000000000000009</v>
      </c>
      <c r="K12" s="37">
        <v>1</v>
      </c>
      <c r="L12" s="23">
        <f t="shared" si="4"/>
        <v>0.2</v>
      </c>
      <c r="M12" s="39">
        <f t="shared" si="5"/>
        <v>2.6</v>
      </c>
    </row>
    <row r="13" spans="1:14" ht="80.099999999999994" customHeight="1" x14ac:dyDescent="0.2">
      <c r="A13" s="28" t="s">
        <v>73</v>
      </c>
      <c r="B13" s="42" t="s">
        <v>121</v>
      </c>
      <c r="C13" s="32">
        <v>2</v>
      </c>
      <c r="D13" s="30">
        <f t="shared" si="0"/>
        <v>0.5</v>
      </c>
      <c r="E13" s="25">
        <v>1</v>
      </c>
      <c r="F13" s="33">
        <f t="shared" si="1"/>
        <v>0.15</v>
      </c>
      <c r="G13" s="34">
        <v>1</v>
      </c>
      <c r="H13" s="23">
        <f t="shared" si="2"/>
        <v>0.2</v>
      </c>
      <c r="I13" s="36">
        <v>4</v>
      </c>
      <c r="J13" s="23">
        <f t="shared" si="3"/>
        <v>0.8</v>
      </c>
      <c r="K13" s="37">
        <v>1</v>
      </c>
      <c r="L13" s="23">
        <f t="shared" si="4"/>
        <v>0.2</v>
      </c>
      <c r="M13" s="39">
        <f t="shared" si="5"/>
        <v>1.85</v>
      </c>
    </row>
    <row r="14" spans="1:14" ht="65.25" customHeight="1" x14ac:dyDescent="0.2">
      <c r="A14" s="28" t="s">
        <v>74</v>
      </c>
      <c r="B14" s="29" t="s">
        <v>120</v>
      </c>
      <c r="C14" s="32">
        <v>4</v>
      </c>
      <c r="D14" s="30">
        <f t="shared" si="0"/>
        <v>1</v>
      </c>
      <c r="E14" s="25">
        <v>1</v>
      </c>
      <c r="F14" s="33">
        <f t="shared" si="1"/>
        <v>0.15</v>
      </c>
      <c r="G14" s="34">
        <v>1</v>
      </c>
      <c r="H14" s="23">
        <f t="shared" si="2"/>
        <v>0.2</v>
      </c>
      <c r="I14" s="34">
        <v>3</v>
      </c>
      <c r="J14" s="23">
        <f t="shared" si="3"/>
        <v>0.60000000000000009</v>
      </c>
      <c r="K14" s="34">
        <v>1</v>
      </c>
      <c r="L14" s="23">
        <f t="shared" si="4"/>
        <v>0.2</v>
      </c>
      <c r="M14" s="39">
        <f t="shared" si="5"/>
        <v>2.15</v>
      </c>
    </row>
    <row r="15" spans="1:14" ht="54" customHeight="1" x14ac:dyDescent="0.2">
      <c r="A15" s="28" t="s">
        <v>75</v>
      </c>
      <c r="B15" s="42" t="s">
        <v>77</v>
      </c>
      <c r="C15" s="32">
        <v>5</v>
      </c>
      <c r="D15" s="30">
        <f t="shared" si="0"/>
        <v>1.25</v>
      </c>
      <c r="E15" s="25">
        <v>1</v>
      </c>
      <c r="F15" s="33">
        <f t="shared" si="1"/>
        <v>0.15</v>
      </c>
      <c r="G15" s="34">
        <v>3</v>
      </c>
      <c r="H15" s="23">
        <f t="shared" si="2"/>
        <v>0.60000000000000009</v>
      </c>
      <c r="I15" s="35">
        <v>3</v>
      </c>
      <c r="J15" s="23">
        <f t="shared" si="3"/>
        <v>0.60000000000000009</v>
      </c>
      <c r="K15" s="37">
        <v>1</v>
      </c>
      <c r="L15" s="23">
        <f t="shared" si="4"/>
        <v>0.2</v>
      </c>
      <c r="M15" s="39">
        <f t="shared" si="5"/>
        <v>2.8000000000000003</v>
      </c>
      <c r="N15" s="24"/>
    </row>
    <row r="16" spans="1:14" ht="63.75" customHeight="1" x14ac:dyDescent="0.2">
      <c r="A16" s="28" t="s">
        <v>85</v>
      </c>
      <c r="B16" s="29" t="s">
        <v>97</v>
      </c>
      <c r="C16" s="32">
        <v>5</v>
      </c>
      <c r="D16" s="30">
        <f t="shared" si="0"/>
        <v>1.25</v>
      </c>
      <c r="E16" s="25">
        <v>5</v>
      </c>
      <c r="F16" s="33">
        <f t="shared" si="1"/>
        <v>0.75</v>
      </c>
      <c r="G16" s="34">
        <v>3</v>
      </c>
      <c r="H16" s="23">
        <f t="shared" si="2"/>
        <v>0.60000000000000009</v>
      </c>
      <c r="I16" s="35">
        <v>3</v>
      </c>
      <c r="J16" s="23">
        <f t="shared" si="3"/>
        <v>0.60000000000000009</v>
      </c>
      <c r="K16" s="37">
        <v>3</v>
      </c>
      <c r="L16" s="23">
        <f t="shared" si="4"/>
        <v>0.60000000000000009</v>
      </c>
      <c r="M16" s="39">
        <f t="shared" si="5"/>
        <v>3.8000000000000003</v>
      </c>
      <c r="N16" s="24"/>
    </row>
    <row r="17" spans="1:15" ht="96" customHeight="1" x14ac:dyDescent="0.2">
      <c r="A17" s="28" t="s">
        <v>91</v>
      </c>
      <c r="B17" s="29" t="s">
        <v>96</v>
      </c>
      <c r="C17" s="32">
        <v>4</v>
      </c>
      <c r="D17" s="30">
        <f t="shared" si="0"/>
        <v>1</v>
      </c>
      <c r="E17" s="25">
        <v>1</v>
      </c>
      <c r="F17" s="33">
        <f t="shared" si="1"/>
        <v>0.15</v>
      </c>
      <c r="G17" s="34">
        <v>2</v>
      </c>
      <c r="H17" s="23">
        <f t="shared" si="2"/>
        <v>0.4</v>
      </c>
      <c r="I17" s="35">
        <v>2</v>
      </c>
      <c r="J17" s="23">
        <f t="shared" si="3"/>
        <v>0.4</v>
      </c>
      <c r="K17" s="37">
        <v>2</v>
      </c>
      <c r="L17" s="23">
        <f t="shared" si="4"/>
        <v>0.4</v>
      </c>
      <c r="M17" s="39">
        <f t="shared" si="5"/>
        <v>2.3499999999999996</v>
      </c>
      <c r="N17" s="24"/>
    </row>
    <row r="18" spans="1:15" ht="129" customHeight="1" x14ac:dyDescent="0.2">
      <c r="A18" s="28" t="s">
        <v>92</v>
      </c>
      <c r="B18" s="29" t="s">
        <v>119</v>
      </c>
      <c r="C18" s="32">
        <v>5</v>
      </c>
      <c r="D18" s="30">
        <f t="shared" si="0"/>
        <v>1.25</v>
      </c>
      <c r="E18" s="25">
        <v>2</v>
      </c>
      <c r="F18" s="33">
        <f t="shared" si="1"/>
        <v>0.3</v>
      </c>
      <c r="G18" s="34">
        <v>5</v>
      </c>
      <c r="H18" s="23">
        <f t="shared" si="2"/>
        <v>1</v>
      </c>
      <c r="I18" s="35">
        <v>4</v>
      </c>
      <c r="J18" s="23">
        <f t="shared" si="3"/>
        <v>0.8</v>
      </c>
      <c r="K18" s="37">
        <v>1</v>
      </c>
      <c r="L18" s="23">
        <f t="shared" si="4"/>
        <v>0.2</v>
      </c>
      <c r="M18" s="39">
        <f t="shared" si="5"/>
        <v>3.55</v>
      </c>
      <c r="N18" s="24"/>
    </row>
    <row r="19" spans="1:15" ht="80.099999999999994" customHeight="1" x14ac:dyDescent="0.2">
      <c r="A19" s="28" t="s">
        <v>93</v>
      </c>
      <c r="B19" s="29" t="s">
        <v>95</v>
      </c>
      <c r="C19" s="32">
        <v>3</v>
      </c>
      <c r="D19" s="30">
        <f t="shared" si="0"/>
        <v>0.75</v>
      </c>
      <c r="E19" s="25">
        <v>1</v>
      </c>
      <c r="F19" s="33">
        <f t="shared" si="1"/>
        <v>0.15</v>
      </c>
      <c r="G19" s="34">
        <v>1</v>
      </c>
      <c r="H19" s="23">
        <f t="shared" si="2"/>
        <v>0.2</v>
      </c>
      <c r="I19" s="35">
        <v>2</v>
      </c>
      <c r="J19" s="23">
        <f t="shared" si="3"/>
        <v>0.4</v>
      </c>
      <c r="K19" s="37">
        <v>1</v>
      </c>
      <c r="L19" s="23">
        <f t="shared" si="4"/>
        <v>0.2</v>
      </c>
      <c r="M19" s="39">
        <f t="shared" si="5"/>
        <v>1.7</v>
      </c>
      <c r="N19" s="24"/>
    </row>
    <row r="20" spans="1:15" ht="80.099999999999994" customHeight="1" x14ac:dyDescent="0.2">
      <c r="A20" s="28" t="s">
        <v>94</v>
      </c>
      <c r="B20" s="29" t="s">
        <v>108</v>
      </c>
      <c r="C20" s="32">
        <v>5</v>
      </c>
      <c r="D20" s="30">
        <f t="shared" si="0"/>
        <v>1.25</v>
      </c>
      <c r="E20" s="25">
        <v>2</v>
      </c>
      <c r="F20" s="33">
        <f t="shared" si="1"/>
        <v>0.3</v>
      </c>
      <c r="G20" s="34">
        <v>3</v>
      </c>
      <c r="H20" s="23">
        <f t="shared" si="2"/>
        <v>0.60000000000000009</v>
      </c>
      <c r="I20" s="35">
        <v>1</v>
      </c>
      <c r="J20" s="23">
        <f t="shared" si="3"/>
        <v>0.2</v>
      </c>
      <c r="K20" s="37">
        <v>1</v>
      </c>
      <c r="L20" s="23">
        <f t="shared" si="4"/>
        <v>0.2</v>
      </c>
      <c r="M20" s="39">
        <f t="shared" si="5"/>
        <v>2.5500000000000007</v>
      </c>
      <c r="N20" s="24"/>
    </row>
    <row r="21" spans="1:15" ht="80.099999999999994" customHeight="1" x14ac:dyDescent="0.2">
      <c r="A21" s="28" t="s">
        <v>98</v>
      </c>
      <c r="B21" s="29" t="s">
        <v>109</v>
      </c>
      <c r="C21" s="32">
        <v>5</v>
      </c>
      <c r="D21" s="30">
        <f t="shared" si="0"/>
        <v>1.25</v>
      </c>
      <c r="E21" s="25">
        <v>1</v>
      </c>
      <c r="F21" s="33">
        <f t="shared" si="1"/>
        <v>0.15</v>
      </c>
      <c r="G21" s="34">
        <v>1</v>
      </c>
      <c r="H21" s="23">
        <f t="shared" si="2"/>
        <v>0.2</v>
      </c>
      <c r="I21" s="35">
        <v>2</v>
      </c>
      <c r="J21" s="23">
        <f t="shared" si="3"/>
        <v>0.4</v>
      </c>
      <c r="K21" s="37">
        <v>1</v>
      </c>
      <c r="L21" s="23">
        <f t="shared" si="4"/>
        <v>0.2</v>
      </c>
      <c r="M21" s="39">
        <f t="shared" si="5"/>
        <v>2.2000000000000002</v>
      </c>
      <c r="N21" s="24"/>
    </row>
    <row r="22" spans="1:15" ht="80.099999999999994" customHeight="1" x14ac:dyDescent="0.2">
      <c r="A22" s="28" t="s">
        <v>99</v>
      </c>
      <c r="B22" s="29" t="s">
        <v>110</v>
      </c>
      <c r="C22" s="32">
        <v>5</v>
      </c>
      <c r="D22" s="30">
        <f t="shared" si="0"/>
        <v>1.25</v>
      </c>
      <c r="E22" s="25">
        <v>1</v>
      </c>
      <c r="F22" s="33">
        <f t="shared" si="1"/>
        <v>0.15</v>
      </c>
      <c r="G22" s="34">
        <v>2</v>
      </c>
      <c r="H22" s="23">
        <f t="shared" si="2"/>
        <v>0.4</v>
      </c>
      <c r="I22" s="35">
        <v>2</v>
      </c>
      <c r="J22" s="23">
        <f t="shared" si="3"/>
        <v>0.4</v>
      </c>
      <c r="K22" s="37">
        <v>1</v>
      </c>
      <c r="L22" s="23">
        <f t="shared" si="4"/>
        <v>0.2</v>
      </c>
      <c r="M22" s="39">
        <f t="shared" si="5"/>
        <v>2.4</v>
      </c>
      <c r="N22" s="24"/>
    </row>
    <row r="23" spans="1:15" ht="80.099999999999994" customHeight="1" x14ac:dyDescent="0.2">
      <c r="A23" s="28" t="s">
        <v>100</v>
      </c>
      <c r="B23" s="29" t="s">
        <v>111</v>
      </c>
      <c r="C23" s="32">
        <v>5</v>
      </c>
      <c r="D23" s="30">
        <f t="shared" si="0"/>
        <v>1.25</v>
      </c>
      <c r="E23" s="25">
        <v>1</v>
      </c>
      <c r="F23" s="33">
        <f t="shared" si="1"/>
        <v>0.15</v>
      </c>
      <c r="G23" s="34">
        <v>5</v>
      </c>
      <c r="H23" s="23">
        <f t="shared" si="2"/>
        <v>1</v>
      </c>
      <c r="I23" s="35">
        <v>2</v>
      </c>
      <c r="J23" s="23">
        <f t="shared" si="3"/>
        <v>0.4</v>
      </c>
      <c r="K23" s="37">
        <v>1</v>
      </c>
      <c r="L23" s="23">
        <f t="shared" si="4"/>
        <v>0.2</v>
      </c>
      <c r="M23" s="39">
        <f t="shared" si="5"/>
        <v>3</v>
      </c>
      <c r="N23" s="24"/>
    </row>
    <row r="24" spans="1:15" ht="80.099999999999994" customHeight="1" x14ac:dyDescent="0.2">
      <c r="A24" s="28" t="s">
        <v>101</v>
      </c>
      <c r="B24" s="29" t="s">
        <v>112</v>
      </c>
      <c r="C24" s="32">
        <v>5</v>
      </c>
      <c r="D24" s="30">
        <f t="shared" si="0"/>
        <v>1.25</v>
      </c>
      <c r="E24" s="25">
        <v>4</v>
      </c>
      <c r="F24" s="33">
        <f t="shared" si="1"/>
        <v>0.6</v>
      </c>
      <c r="G24" s="34">
        <v>3</v>
      </c>
      <c r="H24" s="23">
        <f t="shared" si="2"/>
        <v>0.60000000000000009</v>
      </c>
      <c r="I24" s="35">
        <v>2</v>
      </c>
      <c r="J24" s="23">
        <f t="shared" si="3"/>
        <v>0.4</v>
      </c>
      <c r="K24" s="37">
        <v>1</v>
      </c>
      <c r="L24" s="23">
        <f t="shared" si="4"/>
        <v>0.2</v>
      </c>
      <c r="M24" s="39">
        <f t="shared" si="5"/>
        <v>3.0500000000000003</v>
      </c>
      <c r="N24" s="24"/>
    </row>
    <row r="25" spans="1:15" ht="80.099999999999994" customHeight="1" x14ac:dyDescent="0.2">
      <c r="A25" s="28" t="s">
        <v>102</v>
      </c>
      <c r="B25" s="29" t="s">
        <v>113</v>
      </c>
      <c r="C25" s="32">
        <v>5</v>
      </c>
      <c r="D25" s="30">
        <f t="shared" si="0"/>
        <v>1.25</v>
      </c>
      <c r="E25" s="25">
        <v>1</v>
      </c>
      <c r="F25" s="33">
        <f t="shared" si="1"/>
        <v>0.15</v>
      </c>
      <c r="G25" s="34">
        <v>5</v>
      </c>
      <c r="H25" s="23">
        <f t="shared" si="2"/>
        <v>1</v>
      </c>
      <c r="I25" s="35">
        <v>2</v>
      </c>
      <c r="J25" s="23">
        <f t="shared" si="3"/>
        <v>0.4</v>
      </c>
      <c r="K25" s="37">
        <v>1</v>
      </c>
      <c r="L25" s="23">
        <f t="shared" si="4"/>
        <v>0.2</v>
      </c>
      <c r="M25" s="39">
        <f t="shared" si="5"/>
        <v>3</v>
      </c>
      <c r="N25" s="24"/>
    </row>
    <row r="26" spans="1:15" ht="80.099999999999994" customHeight="1" x14ac:dyDescent="0.2">
      <c r="A26" s="28" t="s">
        <v>103</v>
      </c>
      <c r="B26" s="29" t="s">
        <v>114</v>
      </c>
      <c r="C26" s="32">
        <v>4</v>
      </c>
      <c r="D26" s="30">
        <f t="shared" si="0"/>
        <v>1</v>
      </c>
      <c r="E26" s="25">
        <v>1</v>
      </c>
      <c r="F26" s="33">
        <f t="shared" si="1"/>
        <v>0.15</v>
      </c>
      <c r="G26" s="34">
        <v>1</v>
      </c>
      <c r="H26" s="23">
        <f t="shared" si="2"/>
        <v>0.2</v>
      </c>
      <c r="I26" s="35">
        <v>2</v>
      </c>
      <c r="J26" s="23">
        <f t="shared" si="3"/>
        <v>0.4</v>
      </c>
      <c r="K26" s="37">
        <v>1</v>
      </c>
      <c r="L26" s="23">
        <f t="shared" si="4"/>
        <v>0.2</v>
      </c>
      <c r="M26" s="39">
        <f t="shared" si="5"/>
        <v>1.95</v>
      </c>
      <c r="N26" s="24"/>
    </row>
    <row r="27" spans="1:15" ht="80.099999999999994" customHeight="1" x14ac:dyDescent="0.2">
      <c r="A27" s="28" t="s">
        <v>104</v>
      </c>
      <c r="B27" s="29" t="s">
        <v>115</v>
      </c>
      <c r="C27" s="32">
        <v>5</v>
      </c>
      <c r="D27" s="30">
        <f t="shared" si="0"/>
        <v>1.25</v>
      </c>
      <c r="E27" s="25">
        <v>1</v>
      </c>
      <c r="F27" s="33">
        <f t="shared" si="1"/>
        <v>0.15</v>
      </c>
      <c r="G27" s="34">
        <v>5</v>
      </c>
      <c r="H27" s="23">
        <f t="shared" si="2"/>
        <v>1</v>
      </c>
      <c r="I27" s="35">
        <v>1</v>
      </c>
      <c r="J27" s="23">
        <f t="shared" si="3"/>
        <v>0.2</v>
      </c>
      <c r="K27" s="37">
        <v>1</v>
      </c>
      <c r="L27" s="23">
        <f t="shared" si="4"/>
        <v>0.2</v>
      </c>
      <c r="M27" s="39">
        <f t="shared" si="5"/>
        <v>2.8000000000000003</v>
      </c>
      <c r="N27" s="24"/>
    </row>
    <row r="28" spans="1:15" ht="80.099999999999994" customHeight="1" x14ac:dyDescent="0.2">
      <c r="A28" s="28" t="s">
        <v>105</v>
      </c>
      <c r="B28" s="29" t="s">
        <v>116</v>
      </c>
      <c r="C28" s="32">
        <v>5</v>
      </c>
      <c r="D28" s="30">
        <f t="shared" si="0"/>
        <v>1.25</v>
      </c>
      <c r="E28" s="25">
        <v>1</v>
      </c>
      <c r="F28" s="33">
        <f t="shared" si="1"/>
        <v>0.15</v>
      </c>
      <c r="G28" s="34">
        <v>2</v>
      </c>
      <c r="H28" s="23">
        <f t="shared" si="2"/>
        <v>0.4</v>
      </c>
      <c r="I28" s="35">
        <v>2</v>
      </c>
      <c r="J28" s="23">
        <f t="shared" si="3"/>
        <v>0.4</v>
      </c>
      <c r="K28" s="37">
        <v>1</v>
      </c>
      <c r="L28" s="23">
        <f t="shared" si="4"/>
        <v>0.2</v>
      </c>
      <c r="M28" s="39">
        <f t="shared" si="5"/>
        <v>2.4</v>
      </c>
      <c r="N28" s="24"/>
    </row>
    <row r="29" spans="1:15" ht="80.099999999999994" customHeight="1" x14ac:dyDescent="0.2">
      <c r="A29" s="28" t="s">
        <v>106</v>
      </c>
      <c r="B29" s="29" t="s">
        <v>117</v>
      </c>
      <c r="C29" s="32">
        <v>5</v>
      </c>
      <c r="D29" s="30">
        <f t="shared" si="0"/>
        <v>1.25</v>
      </c>
      <c r="E29" s="25">
        <v>1</v>
      </c>
      <c r="F29" s="33">
        <f t="shared" si="1"/>
        <v>0.15</v>
      </c>
      <c r="G29" s="34">
        <v>3</v>
      </c>
      <c r="H29" s="23">
        <f t="shared" si="2"/>
        <v>0.60000000000000009</v>
      </c>
      <c r="I29" s="35">
        <v>5</v>
      </c>
      <c r="J29" s="23">
        <f t="shared" si="3"/>
        <v>1</v>
      </c>
      <c r="K29" s="37">
        <v>1</v>
      </c>
      <c r="L29" s="23">
        <f t="shared" si="4"/>
        <v>0.2</v>
      </c>
      <c r="M29" s="39">
        <f t="shared" si="5"/>
        <v>3.2</v>
      </c>
      <c r="N29" s="24"/>
    </row>
    <row r="30" spans="1:15" ht="80.099999999999994" customHeight="1" x14ac:dyDescent="0.2">
      <c r="A30" s="44" t="s">
        <v>107</v>
      </c>
      <c r="B30" s="43" t="s">
        <v>118</v>
      </c>
      <c r="C30" s="32">
        <v>5</v>
      </c>
      <c r="D30" s="30">
        <f t="shared" si="0"/>
        <v>1.25</v>
      </c>
      <c r="E30" s="25">
        <v>2</v>
      </c>
      <c r="F30" s="33">
        <f t="shared" si="1"/>
        <v>0.3</v>
      </c>
      <c r="G30" s="45">
        <v>2</v>
      </c>
      <c r="H30" s="23">
        <f t="shared" si="2"/>
        <v>0.4</v>
      </c>
      <c r="I30" s="45">
        <v>3</v>
      </c>
      <c r="J30" s="23">
        <f t="shared" si="3"/>
        <v>0.60000000000000009</v>
      </c>
      <c r="K30" s="46">
        <v>1</v>
      </c>
      <c r="L30" s="23">
        <f t="shared" si="4"/>
        <v>0.2</v>
      </c>
      <c r="M30" s="39">
        <f t="shared" si="5"/>
        <v>2.7500000000000004</v>
      </c>
      <c r="N30" s="24"/>
    </row>
    <row r="31" spans="1:15" ht="12.75" customHeight="1" x14ac:dyDescent="0.2">
      <c r="B31" s="24"/>
      <c r="C31" s="24"/>
      <c r="D31" s="24"/>
      <c r="E31" s="24"/>
      <c r="O31" s="24"/>
    </row>
    <row r="32" spans="1:15" ht="12.75" customHeight="1" x14ac:dyDescent="0.2">
      <c r="B32" s="24"/>
      <c r="C32" s="24"/>
      <c r="D32" s="24"/>
      <c r="E32" s="24"/>
      <c r="O32" s="24"/>
    </row>
    <row r="33" spans="2:15" ht="12.75" customHeight="1" x14ac:dyDescent="0.2">
      <c r="B33" s="24"/>
      <c r="C33" s="24"/>
      <c r="D33" s="24"/>
      <c r="E33" s="24"/>
    </row>
    <row r="34" spans="2:15" x14ac:dyDescent="0.2"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</row>
    <row r="35" spans="2:15" x14ac:dyDescent="0.2">
      <c r="B35" s="24"/>
      <c r="C35" s="24"/>
      <c r="D35" s="24"/>
      <c r="E35" s="24"/>
      <c r="F35" s="24"/>
      <c r="G35" s="24"/>
      <c r="H35" s="24"/>
      <c r="I35" s="24"/>
      <c r="J35" s="26" t="s">
        <v>61</v>
      </c>
      <c r="K35" s="26"/>
      <c r="L35" s="24"/>
      <c r="M35" s="24"/>
      <c r="N35" s="24"/>
    </row>
    <row r="36" spans="2:15" x14ac:dyDescent="0.2"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</row>
    <row r="37" spans="2:15" x14ac:dyDescent="0.2"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2:15" x14ac:dyDescent="0.2"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  <row r="39" spans="2:15" ht="13.5" customHeight="1" x14ac:dyDescent="0.2"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</row>
    <row r="40" spans="2:15" ht="12.75" customHeight="1" x14ac:dyDescent="0.2"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</row>
    <row r="41" spans="2:15" x14ac:dyDescent="0.2"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</row>
    <row r="42" spans="2:15" ht="13.5" customHeight="1" x14ac:dyDescent="0.2"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</row>
  </sheetData>
  <customSheetViews>
    <customSheetView guid="{234B9A3E-DFD9-4C54-9515-FAD975538EE1}" fitToPage="1">
      <selection activeCell="K5" sqref="K5"/>
      <pageMargins left="0" right="0" top="0.70866141732283472" bottom="0.27559055118110237" header="1.8110236220472442" footer="0.51181102362204722"/>
      <printOptions horizontalCentered="1" verticalCentered="1"/>
      <pageSetup paperSize="9" scale="67" fitToHeight="0" orientation="landscape" r:id="rId1"/>
      <headerFooter alignWithMargins="0">
        <oddFooter>&amp;R&amp;P</oddFooter>
      </headerFooter>
    </customSheetView>
    <customSheetView guid="{DB0F8302-0A9E-435D-9A08-5CB6AD39016A}" fitToPage="1">
      <selection activeCell="K5" sqref="K5"/>
      <pageMargins left="0" right="0" top="0.70866141732283472" bottom="0.27559055118110237" header="1.8110236220472442" footer="0.51181102362204722"/>
      <printOptions horizontalCentered="1" verticalCentered="1"/>
      <pageSetup paperSize="9" scale="67" fitToHeight="0" orientation="landscape" r:id="rId2"/>
      <headerFooter alignWithMargins="0">
        <oddFooter>&amp;R&amp;P</oddFooter>
      </headerFooter>
    </customSheetView>
    <customSheetView guid="{A6BB98B1-4681-4FFC-858B-BACFFE984043}" fitToPage="1">
      <selection activeCell="K5" sqref="K5"/>
      <pageMargins left="0" right="0" top="0.70866141732283472" bottom="0.27559055118110237" header="1.8110236220472442" footer="0.51181102362204722"/>
      <printOptions horizontalCentered="1" verticalCentered="1"/>
      <pageSetup paperSize="9" scale="67" fitToHeight="0" orientation="landscape" r:id="rId3"/>
      <headerFooter alignWithMargins="0">
        <oddFooter>&amp;R&amp;P</oddFooter>
      </headerFooter>
    </customSheetView>
    <customSheetView guid="{7147848A-914F-4264-BA8F-2DEFA88044A8}" fitToPage="1">
      <selection activeCell="K5" sqref="K5"/>
      <pageMargins left="0" right="0" top="0.70866141732283472" bottom="0.27559055118110237" header="1.8110236220472442" footer="0.51181102362204722"/>
      <printOptions horizontalCentered="1" verticalCentered="1"/>
      <pageSetup paperSize="9" scale="67" fitToHeight="0" orientation="landscape" r:id="rId4"/>
      <headerFooter alignWithMargins="0">
        <oddFooter>&amp;R&amp;P</oddFooter>
      </headerFooter>
    </customSheetView>
    <customSheetView guid="{EB230E34-4B58-4725-BFBC-96003BBFCE78}" fitToPage="1">
      <selection activeCell="K5" sqref="K5"/>
      <pageMargins left="0" right="0" top="0.70866141732283472" bottom="0.27559055118110237" header="1.8110236220472442" footer="0.51181102362204722"/>
      <printOptions horizontalCentered="1" verticalCentered="1"/>
      <pageSetup paperSize="9" scale="67" fitToHeight="0" orientation="landscape" r:id="rId5"/>
      <headerFooter alignWithMargins="0">
        <oddFooter>&amp;R&amp;P</oddFooter>
      </headerFooter>
    </customSheetView>
  </customSheetViews>
  <mergeCells count="6">
    <mergeCell ref="B2:M2"/>
    <mergeCell ref="C3:D3"/>
    <mergeCell ref="E3:F3"/>
    <mergeCell ref="G3:H3"/>
    <mergeCell ref="I3:J3"/>
    <mergeCell ref="K3:L3"/>
  </mergeCells>
  <phoneticPr fontId="0" type="noConversion"/>
  <printOptions horizontalCentered="1" verticalCentered="1"/>
  <pageMargins left="0" right="0" top="0.70866141732283472" bottom="0.27559055118110237" header="1.8110236220472442" footer="0.51181102362204722"/>
  <pageSetup paperSize="9" scale="67" fitToHeight="0" orientation="landscape" r:id="rId6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"/>
  <sheetViews>
    <sheetView tabSelected="1" zoomScale="85" zoomScaleNormal="55" workbookViewId="0">
      <selection activeCell="G1" sqref="G1"/>
    </sheetView>
  </sheetViews>
  <sheetFormatPr defaultRowHeight="12.75" x14ac:dyDescent="0.2"/>
  <cols>
    <col min="1" max="1" width="5.85546875" customWidth="1"/>
    <col min="2" max="2" width="41.7109375" customWidth="1"/>
    <col min="3" max="8" width="15.28515625" customWidth="1"/>
    <col min="9" max="9" width="15.42578125" customWidth="1"/>
    <col min="10" max="12" width="15.28515625" customWidth="1"/>
    <col min="13" max="13" width="19.7109375" customWidth="1"/>
  </cols>
  <sheetData>
    <row r="1" spans="1:13" ht="26.25" customHeight="1" x14ac:dyDescent="0.25">
      <c r="B1" s="22"/>
      <c r="C1" s="22"/>
      <c r="D1" s="27"/>
      <c r="E1" s="27"/>
      <c r="L1" t="s">
        <v>133</v>
      </c>
    </row>
    <row r="2" spans="1:13" ht="54.75" customHeight="1" x14ac:dyDescent="0.3">
      <c r="B2" s="68" t="s">
        <v>127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13" ht="51" customHeight="1" x14ac:dyDescent="0.2">
      <c r="A3" s="47" t="s">
        <v>128</v>
      </c>
      <c r="B3" s="47" t="s">
        <v>129</v>
      </c>
      <c r="C3" s="69" t="s">
        <v>124</v>
      </c>
      <c r="D3" s="70"/>
      <c r="E3" s="69" t="s">
        <v>130</v>
      </c>
      <c r="F3" s="70"/>
      <c r="G3" s="69" t="s">
        <v>131</v>
      </c>
      <c r="H3" s="70"/>
      <c r="I3" s="69" t="s">
        <v>125</v>
      </c>
      <c r="J3" s="70"/>
      <c r="K3" s="69" t="s">
        <v>126</v>
      </c>
      <c r="L3" s="70"/>
      <c r="M3" s="48" t="s">
        <v>123</v>
      </c>
    </row>
    <row r="4" spans="1:13" ht="67.5" customHeight="1" x14ac:dyDescent="0.2">
      <c r="A4" s="55" t="s">
        <v>64</v>
      </c>
      <c r="B4" s="57"/>
      <c r="C4" s="49"/>
      <c r="D4" s="50"/>
      <c r="E4" s="50"/>
      <c r="F4" s="51"/>
      <c r="G4" s="51"/>
      <c r="H4" s="52"/>
      <c r="I4" s="51"/>
      <c r="J4" s="52"/>
      <c r="K4" s="51"/>
      <c r="L4" s="52"/>
      <c r="M4" s="53">
        <f t="shared" ref="M4:M7" si="0">D4+F4+H4+J4+L4</f>
        <v>0</v>
      </c>
    </row>
    <row r="5" spans="1:13" ht="49.5" customHeight="1" x14ac:dyDescent="0.2">
      <c r="A5" s="55" t="s">
        <v>65</v>
      </c>
      <c r="B5" s="57"/>
      <c r="C5" s="49"/>
      <c r="D5" s="50"/>
      <c r="E5" s="50"/>
      <c r="F5" s="51"/>
      <c r="G5" s="51"/>
      <c r="H5" s="52"/>
      <c r="I5" s="51"/>
      <c r="J5" s="52"/>
      <c r="K5" s="51"/>
      <c r="L5" s="52"/>
      <c r="M5" s="53">
        <f t="shared" si="0"/>
        <v>0</v>
      </c>
    </row>
    <row r="6" spans="1:13" ht="102.75" customHeight="1" x14ac:dyDescent="0.2">
      <c r="A6" s="55" t="s">
        <v>66</v>
      </c>
      <c r="B6" s="57"/>
      <c r="C6" s="54"/>
      <c r="D6" s="50"/>
      <c r="E6" s="54"/>
      <c r="F6" s="51"/>
      <c r="G6" s="49"/>
      <c r="H6" s="52"/>
      <c r="I6" s="54"/>
      <c r="J6" s="52"/>
      <c r="K6" s="49"/>
      <c r="L6" s="52"/>
      <c r="M6" s="53">
        <f t="shared" si="0"/>
        <v>0</v>
      </c>
    </row>
    <row r="7" spans="1:13" ht="52.5" customHeight="1" x14ac:dyDescent="0.2">
      <c r="A7" s="56" t="s">
        <v>132</v>
      </c>
      <c r="B7" s="57"/>
      <c r="C7" s="54"/>
      <c r="D7" s="50"/>
      <c r="E7" s="54"/>
      <c r="F7" s="51"/>
      <c r="G7" s="54"/>
      <c r="H7" s="52"/>
      <c r="I7" s="54"/>
      <c r="J7" s="52"/>
      <c r="K7" s="54"/>
      <c r="L7" s="52"/>
      <c r="M7" s="53">
        <f t="shared" si="0"/>
        <v>0</v>
      </c>
    </row>
  </sheetData>
  <customSheetViews>
    <customSheetView guid="{234B9A3E-DFD9-4C54-9515-FAD975538EE1}" scale="85" fitToPage="1">
      <selection activeCell="G1" sqref="G1"/>
      <rowBreaks count="1" manualBreakCount="1">
        <brk id="5" max="16383" man="1"/>
      </rowBreaks>
      <colBreaks count="2" manualBreakCount="2">
        <brk id="1" max="1048575" man="1"/>
        <brk id="9" max="1048575" man="1"/>
      </colBreaks>
      <pageMargins left="0" right="0" top="0.70866141732283472" bottom="0.27559055118110237" header="1.8110236220472442" footer="0.51181102362204722"/>
      <printOptions horizontalCentered="1" verticalCentered="1"/>
      <pageSetup paperSize="9" scale="48" orientation="landscape" r:id="rId1"/>
      <headerFooter alignWithMargins="0">
        <oddFooter>&amp;R&amp;P</oddFooter>
      </headerFooter>
    </customSheetView>
    <customSheetView guid="{DB0F8302-0A9E-435D-9A08-5CB6AD39016A}" scale="70" fitToPage="1">
      <selection activeCell="I20" sqref="I20"/>
      <colBreaks count="2" manualBreakCount="2">
        <brk id="1" max="1048575" man="1"/>
        <brk id="9" max="1048575" man="1"/>
      </colBreaks>
      <pageMargins left="0" right="0" top="0.70866141732283472" bottom="0.27559055118110237" header="1.8110236220472442" footer="0.51181102362204722"/>
      <printOptions horizontalCentered="1" verticalCentered="1"/>
      <pageSetup paperSize="9" scale="48" orientation="landscape" r:id="rId2"/>
      <headerFooter alignWithMargins="0">
        <oddFooter>&amp;R&amp;P</oddFooter>
      </headerFooter>
    </customSheetView>
    <customSheetView guid="{A6BB98B1-4681-4FFC-858B-BACFFE984043}" fitToPage="1">
      <selection activeCell="N4" sqref="N4"/>
      <rowBreaks count="1" manualBreakCount="1">
        <brk id="5" max="16383" man="1"/>
      </rowBreaks>
      <colBreaks count="2" manualBreakCount="2">
        <brk id="1" max="1048575" man="1"/>
        <brk id="9" max="1048575" man="1"/>
      </colBreaks>
      <pageMargins left="0" right="0" top="0.70866141732283472" bottom="0.27559055118110237" header="1.8110236220472442" footer="0.51181102362204722"/>
      <printOptions horizontalCentered="1" verticalCentered="1"/>
      <pageSetup paperSize="9" scale="48" orientation="landscape" r:id="rId3"/>
      <headerFooter alignWithMargins="0">
        <oddFooter>&amp;R&amp;P</oddFooter>
      </headerFooter>
    </customSheetView>
    <customSheetView guid="{7147848A-914F-4264-BA8F-2DEFA88044A8}" scale="85" fitToPage="1">
      <selection activeCell="G22" sqref="G22"/>
      <rowBreaks count="1" manualBreakCount="1">
        <brk id="5" max="16383" man="1"/>
      </rowBreaks>
      <colBreaks count="2" manualBreakCount="2">
        <brk id="1" max="1048575" man="1"/>
        <brk id="9" max="1048575" man="1"/>
      </colBreaks>
      <pageMargins left="0" right="0" top="0.70866141732283472" bottom="0.27559055118110237" header="1.8110236220472442" footer="0.51181102362204722"/>
      <printOptions horizontalCentered="1" verticalCentered="1"/>
      <pageSetup paperSize="9" scale="48" orientation="landscape" r:id="rId4"/>
      <headerFooter alignWithMargins="0">
        <oddFooter>&amp;R&amp;P</oddFooter>
      </headerFooter>
    </customSheetView>
    <customSheetView guid="{EB230E34-4B58-4725-BFBC-96003BBFCE78}" scale="55" fitToPage="1">
      <selection activeCell="G18" sqref="G18"/>
      <colBreaks count="2" manualBreakCount="2">
        <brk id="1" max="1048575" man="1"/>
        <brk id="9" max="1048575" man="1"/>
      </colBreaks>
      <pageMargins left="0" right="0" top="0.70866141732283472" bottom="0.27559055118110237" header="1.8110236220472442" footer="0.51181102362204722"/>
      <printOptions horizontalCentered="1" verticalCentered="1"/>
      <pageSetup paperSize="9" scale="48" orientation="landscape" r:id="rId5"/>
      <headerFooter alignWithMargins="0">
        <oddFooter>&amp;R&amp;P</oddFooter>
      </headerFooter>
    </customSheetView>
  </customSheetViews>
  <mergeCells count="6">
    <mergeCell ref="B2:M2"/>
    <mergeCell ref="C3:D3"/>
    <mergeCell ref="E3:F3"/>
    <mergeCell ref="G3:H3"/>
    <mergeCell ref="I3:J3"/>
    <mergeCell ref="K3:L3"/>
  </mergeCells>
  <printOptions horizontalCentered="1" verticalCentered="1"/>
  <pageMargins left="0" right="0" top="0.70866141732283472" bottom="0.27559055118110237" header="1.8110236220472442" footer="0.51181102362204722"/>
  <pageSetup paperSize="9" scale="48" orientation="landscape" r:id="rId6"/>
  <headerFooter alignWithMargins="0">
    <oddFooter>&amp;R&amp;P</oddFooter>
  </headerFooter>
  <rowBreaks count="1" manualBreakCount="1">
    <brk id="5" max="16383" man="1"/>
  </rowBreaks>
  <colBreaks count="2" manualBreakCount="2">
    <brk id="1" max="1048575" man="1"/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FIN memor. 2003</vt:lpstr>
      <vt:lpstr>ISF</vt:lpstr>
      <vt:lpstr>NFM 2014-2021</vt:lpstr>
    </vt:vector>
  </TitlesOfParts>
  <Company>MoI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Mitko&amp;Krasi</dc:creator>
  <cp:lastModifiedBy>Komnia Indzhova</cp:lastModifiedBy>
  <cp:lastPrinted>2018-01-17T12:25:29Z</cp:lastPrinted>
  <dcterms:created xsi:type="dcterms:W3CDTF">2007-10-31T09:42:42Z</dcterms:created>
  <dcterms:modified xsi:type="dcterms:W3CDTF">2020-06-16T08:51:33Z</dcterms:modified>
</cp:coreProperties>
</file>